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340" windowHeight="5340" activeTab="0"/>
  </bookViews>
  <sheets>
    <sheet name="Summary" sheetId="1" r:id="rId1"/>
  </sheets>
  <definedNames>
    <definedName name="_xlnm.Print_Area" localSheetId="0">'Summary'!$A$1:$S$34</definedName>
  </definedNames>
  <calcPr fullCalcOnLoad="1"/>
</workbook>
</file>

<file path=xl/sharedStrings.xml><?xml version="1.0" encoding="utf-8"?>
<sst xmlns="http://schemas.openxmlformats.org/spreadsheetml/2006/main" count="102" uniqueCount="45">
  <si>
    <t>CUSIP</t>
  </si>
  <si>
    <t>Security Type</t>
  </si>
  <si>
    <t>Purchase Date</t>
  </si>
  <si>
    <t>Maturity Date</t>
  </si>
  <si>
    <t>Purchase Price</t>
  </si>
  <si>
    <t>Gain     &lt;Loss&gt;</t>
  </si>
  <si>
    <t>Coupon  Rate</t>
  </si>
  <si>
    <t>Yield</t>
  </si>
  <si>
    <t>Pays Coupon in Months</t>
  </si>
  <si>
    <t>Next Interest Due</t>
  </si>
  <si>
    <t xml:space="preserve"> </t>
  </si>
  <si>
    <t>wsj - 05/14</t>
  </si>
  <si>
    <t>Texpool</t>
  </si>
  <si>
    <t>Fund Source</t>
  </si>
  <si>
    <t>E&amp;G</t>
  </si>
  <si>
    <t>Endowment</t>
  </si>
  <si>
    <t xml:space="preserve">   Total, Texpool</t>
  </si>
  <si>
    <t>Approximate Market       Value at Period End</t>
  </si>
  <si>
    <t>Debt</t>
  </si>
  <si>
    <t>Lone Star</t>
  </si>
  <si>
    <t>Total Pools</t>
  </si>
  <si>
    <t>Total Investment Portfolio</t>
  </si>
  <si>
    <t>Net Additions/ Withdrawals</t>
  </si>
  <si>
    <t>Next Interest Due Date</t>
  </si>
  <si>
    <t>Pool</t>
  </si>
  <si>
    <t>LEE COLLEGE DISTRICT</t>
  </si>
  <si>
    <t>n/a</t>
  </si>
  <si>
    <t>Signed:</t>
  </si>
  <si>
    <t>Interest Paid/Accrued this Period</t>
  </si>
  <si>
    <t>Monthly Premium/Disc Amortization</t>
  </si>
  <si>
    <t>Par Value</t>
  </si>
  <si>
    <t>Total Current Period Earnings Net of Premium and Discounts</t>
  </si>
  <si>
    <t>Construction</t>
  </si>
  <si>
    <t>Interest per Day</t>
  </si>
  <si>
    <t>Accrued Int @8-31-2006</t>
  </si>
  <si>
    <t>Total, Lone Star</t>
  </si>
  <si>
    <t xml:space="preserve">   Total, CDs</t>
  </si>
  <si>
    <t>Cds</t>
  </si>
  <si>
    <t>various</t>
  </si>
  <si>
    <t>The investment portfolio and transactions presented comply with Lee College's investment policy, strategy, and provisions of the Texas Public Funds Investment Act.</t>
  </si>
  <si>
    <t xml:space="preserve">Prepared by:  </t>
  </si>
  <si>
    <t>Steve Evans, VP of Finance and Administration</t>
  </si>
  <si>
    <t>Keith Scheffler, Executive Director of Accounting</t>
  </si>
  <si>
    <t>$</t>
  </si>
  <si>
    <t>Summary of Investments as of 11/30/2014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</si>
</sst>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0.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000%"/>
    <numFmt numFmtId="175" formatCode="_(* #,##0.00000_);_(* \(#,##0.00000\);_(* &quot;-&quot;?????_);_(@_)"/>
    <numFmt numFmtId="176" formatCode="[$-409]dddd\,\ mmmm\ dd\,\ yyyy"/>
    <numFmt numFmtId="177" formatCode="m/d/yy;@"/>
    <numFmt numFmtId="178" formatCode="0.00000"/>
    <numFmt numFmtId="179" formatCode="0.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[$-409]h:mm:ss\ AM/PM"/>
    <numFmt numFmtId="188" formatCode="0.00000%"/>
    <numFmt numFmtId="189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4" fontId="3" fillId="0" borderId="1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wrapText="1"/>
    </xf>
    <xf numFmtId="165" fontId="3" fillId="0" borderId="0" xfId="59" applyNumberFormat="1" applyFont="1" applyFill="1" applyAlignment="1">
      <alignment horizontal="center"/>
    </xf>
    <xf numFmtId="44" fontId="3" fillId="0" borderId="0" xfId="44" applyFont="1" applyFill="1" applyAlignment="1">
      <alignment/>
    </xf>
    <xf numFmtId="44" fontId="3" fillId="0" borderId="10" xfId="44" applyFont="1" applyFill="1" applyBorder="1" applyAlignment="1">
      <alignment/>
    </xf>
    <xf numFmtId="44" fontId="3" fillId="0" borderId="0" xfId="44" applyFont="1" applyFill="1" applyAlignment="1">
      <alignment horizontal="center"/>
    </xf>
    <xf numFmtId="170" fontId="3" fillId="0" borderId="0" xfId="44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4" fontId="3" fillId="0" borderId="12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65" fontId="3" fillId="0" borderId="0" xfId="59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43" fontId="3" fillId="35" borderId="0" xfId="42" applyFont="1" applyFill="1" applyAlignment="1">
      <alignment/>
    </xf>
    <xf numFmtId="44" fontId="3" fillId="35" borderId="0" xfId="44" applyFont="1" applyFill="1" applyAlignment="1">
      <alignment/>
    </xf>
    <xf numFmtId="44" fontId="3" fillId="35" borderId="0" xfId="44" applyFont="1" applyFill="1" applyAlignment="1">
      <alignment horizontal="center"/>
    </xf>
    <xf numFmtId="0" fontId="3" fillId="35" borderId="0" xfId="0" applyFont="1" applyFill="1" applyAlignment="1">
      <alignment/>
    </xf>
    <xf numFmtId="44" fontId="3" fillId="33" borderId="13" xfId="44" applyFont="1" applyFill="1" applyBorder="1" applyAlignment="1">
      <alignment/>
    </xf>
    <xf numFmtId="44" fontId="3" fillId="33" borderId="0" xfId="44" applyFont="1" applyFill="1" applyBorder="1" applyAlignment="1">
      <alignment/>
    </xf>
    <xf numFmtId="44" fontId="3" fillId="34" borderId="0" xfId="44" applyFont="1" applyFill="1" applyAlignment="1">
      <alignment/>
    </xf>
    <xf numFmtId="189" fontId="3" fillId="0" borderId="0" xfId="42" applyNumberFormat="1" applyFont="1" applyFill="1" applyAlignment="1">
      <alignment/>
    </xf>
    <xf numFmtId="0" fontId="1" fillId="0" borderId="11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165" fontId="3" fillId="36" borderId="0" xfId="59" applyNumberFormat="1" applyFont="1" applyFill="1" applyAlignment="1">
      <alignment horizontal="center"/>
    </xf>
    <xf numFmtId="43" fontId="3" fillId="0" borderId="0" xfId="42" applyFont="1" applyFill="1" applyAlignment="1">
      <alignment horizontal="center"/>
    </xf>
    <xf numFmtId="44" fontId="3" fillId="0" borderId="0" xfId="44" applyFont="1" applyFill="1" applyAlignment="1">
      <alignment horizontal="right"/>
    </xf>
    <xf numFmtId="44" fontId="3" fillId="0" borderId="10" xfId="44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4" fontId="3" fillId="0" borderId="10" xfId="44" applyFont="1" applyFill="1" applyBorder="1" applyAlignment="1">
      <alignment horizontal="center"/>
    </xf>
    <xf numFmtId="44" fontId="3" fillId="0" borderId="0" xfId="44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/>
    </xf>
    <xf numFmtId="170" fontId="3" fillId="0" borderId="0" xfId="44" applyNumberFormat="1" applyFont="1" applyFill="1" applyBorder="1" applyAlignment="1">
      <alignment/>
    </xf>
    <xf numFmtId="170" fontId="3" fillId="0" borderId="10" xfId="44" applyNumberFormat="1" applyFont="1" applyFill="1" applyBorder="1" applyAlignment="1">
      <alignment/>
    </xf>
    <xf numFmtId="44" fontId="3" fillId="0" borderId="10" xfId="44" applyNumberFormat="1" applyFont="1" applyFill="1" applyBorder="1" applyAlignment="1">
      <alignment/>
    </xf>
    <xf numFmtId="43" fontId="3" fillId="0" borderId="10" xfId="42" applyFont="1" applyFill="1" applyBorder="1" applyAlignment="1">
      <alignment horizontal="right"/>
    </xf>
    <xf numFmtId="10" fontId="3" fillId="0" borderId="0" xfId="42" applyNumberFormat="1" applyFont="1" applyFill="1" applyAlignment="1">
      <alignment/>
    </xf>
    <xf numFmtId="10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/>
    </xf>
    <xf numFmtId="44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12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190500</xdr:rowOff>
    </xdr:from>
    <xdr:to>
      <xdr:col>10</xdr:col>
      <xdr:colOff>609600</xdr:colOff>
      <xdr:row>30</xdr:row>
      <xdr:rowOff>152400</xdr:rowOff>
    </xdr:to>
    <xdr:pic>
      <xdr:nvPicPr>
        <xdr:cNvPr id="1" name="Picture 3" descr="CCI00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55320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31</xdr:row>
      <xdr:rowOff>66675</xdr:rowOff>
    </xdr:from>
    <xdr:to>
      <xdr:col>10</xdr:col>
      <xdr:colOff>152400</xdr:colOff>
      <xdr:row>33</xdr:row>
      <xdr:rowOff>171450</xdr:rowOff>
    </xdr:to>
    <xdr:pic>
      <xdr:nvPicPr>
        <xdr:cNvPr id="2" name="Picture 2" descr="keiths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72390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zoomScale="75" zoomScaleNormal="75" zoomScalePageLayoutView="0" workbookViewId="0" topLeftCell="A1">
      <selection activeCell="AD20" sqref="AD20"/>
    </sheetView>
  </sheetViews>
  <sheetFormatPr defaultColWidth="9.140625" defaultRowHeight="12.75"/>
  <cols>
    <col min="1" max="1" width="17.57421875" style="1" customWidth="1"/>
    <col min="2" max="2" width="17.7109375" style="1" customWidth="1"/>
    <col min="3" max="3" width="11.57421875" style="1" customWidth="1"/>
    <col min="4" max="4" width="24.140625" style="1" hidden="1" customWidth="1"/>
    <col min="5" max="5" width="12.57421875" style="1" hidden="1" customWidth="1"/>
    <col min="6" max="6" width="13.421875" style="1" hidden="1" customWidth="1"/>
    <col min="7" max="7" width="25.7109375" style="26" customWidth="1"/>
    <col min="8" max="8" width="15.00390625" style="1" hidden="1" customWidth="1"/>
    <col min="9" max="9" width="14.00390625" style="1" hidden="1" customWidth="1"/>
    <col min="10" max="10" width="21.7109375" style="1" customWidth="1"/>
    <col min="11" max="11" width="23.57421875" style="1" bestFit="1" customWidth="1"/>
    <col min="12" max="12" width="23.421875" style="26" customWidth="1"/>
    <col min="13" max="13" width="19.57421875" style="1" customWidth="1"/>
    <col min="14" max="14" width="9.421875" style="1" hidden="1" customWidth="1"/>
    <col min="15" max="15" width="13.421875" style="1" customWidth="1"/>
    <col min="16" max="16" width="9.140625" style="1" hidden="1" customWidth="1"/>
    <col min="17" max="17" width="16.00390625" style="1" hidden="1" customWidth="1"/>
    <col min="18" max="18" width="16.8515625" style="1" hidden="1" customWidth="1"/>
    <col min="19" max="19" width="21.421875" style="1" customWidth="1"/>
    <col min="20" max="20" width="15.28125" style="1" hidden="1" customWidth="1"/>
    <col min="21" max="22" width="11.140625" style="1" hidden="1" customWidth="1"/>
    <col min="23" max="23" width="14.00390625" style="1" hidden="1" customWidth="1"/>
    <col min="24" max="24" width="12.140625" style="1" hidden="1" customWidth="1"/>
    <col min="25" max="25" width="13.140625" style="1" hidden="1" customWidth="1"/>
    <col min="26" max="26" width="12.421875" style="1" hidden="1" customWidth="1"/>
    <col min="27" max="27" width="0" style="1" hidden="1" customWidth="1"/>
    <col min="28" max="29" width="9.140625" style="1" customWidth="1"/>
    <col min="30" max="30" width="19.00390625" style="1" bestFit="1" customWidth="1"/>
    <col min="31" max="31" width="12.140625" style="1" bestFit="1" customWidth="1"/>
    <col min="32" max="32" width="9.140625" style="1" customWidth="1"/>
    <col min="33" max="33" width="19.421875" style="1" customWidth="1"/>
    <col min="34" max="34" width="9.140625" style="1" customWidth="1"/>
    <col min="35" max="35" width="13.8515625" style="1" customWidth="1"/>
    <col min="36" max="16384" width="9.140625" style="1" customWidth="1"/>
  </cols>
  <sheetData>
    <row r="1" spans="1:21" ht="20.25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3"/>
      <c r="U1" s="3" t="s">
        <v>10</v>
      </c>
    </row>
    <row r="2" spans="1:21" ht="15.75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"/>
      <c r="U2" s="2"/>
    </row>
    <row r="3" spans="2:19" ht="15.75">
      <c r="B3" s="4" t="s">
        <v>10</v>
      </c>
      <c r="I3" s="6" t="s">
        <v>11</v>
      </c>
      <c r="J3" s="30"/>
      <c r="K3" s="30"/>
      <c r="L3" s="30"/>
      <c r="M3" s="26"/>
      <c r="N3" s="26"/>
      <c r="O3" s="26"/>
      <c r="P3" s="26"/>
      <c r="Q3" s="26"/>
      <c r="R3" s="26"/>
      <c r="S3" s="26"/>
    </row>
    <row r="4" spans="1:26" ht="78.75">
      <c r="A4" s="8" t="s">
        <v>13</v>
      </c>
      <c r="B4" s="9" t="s">
        <v>0</v>
      </c>
      <c r="C4" s="8" t="s">
        <v>1</v>
      </c>
      <c r="D4" s="21" t="s">
        <v>10</v>
      </c>
      <c r="E4" s="21" t="s">
        <v>2</v>
      </c>
      <c r="F4" s="21" t="s">
        <v>3</v>
      </c>
      <c r="G4" s="21" t="s">
        <v>30</v>
      </c>
      <c r="H4" s="8" t="s">
        <v>4</v>
      </c>
      <c r="I4" s="8" t="s">
        <v>17</v>
      </c>
      <c r="J4" s="44">
        <v>41943</v>
      </c>
      <c r="K4" s="21" t="s">
        <v>22</v>
      </c>
      <c r="L4" s="44">
        <v>41973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28</v>
      </c>
      <c r="R4" s="21" t="s">
        <v>29</v>
      </c>
      <c r="S4" s="21" t="s">
        <v>31</v>
      </c>
      <c r="T4" s="5" t="s">
        <v>9</v>
      </c>
      <c r="U4" s="5" t="s">
        <v>23</v>
      </c>
      <c r="Y4" s="15" t="s">
        <v>33</v>
      </c>
      <c r="Z4" s="15" t="s">
        <v>34</v>
      </c>
    </row>
    <row r="5" spans="1:20" ht="15.75">
      <c r="A5" s="4"/>
      <c r="B5" s="4" t="s">
        <v>10</v>
      </c>
      <c r="C5" s="4"/>
      <c r="D5" s="28"/>
      <c r="E5" s="11"/>
      <c r="F5" s="11"/>
      <c r="G5" s="11" t="s">
        <v>10</v>
      </c>
      <c r="H5" s="4"/>
      <c r="I5" s="11"/>
      <c r="J5" s="11"/>
      <c r="K5" s="11" t="s">
        <v>10</v>
      </c>
      <c r="L5" s="11"/>
      <c r="M5" s="10" t="s">
        <v>10</v>
      </c>
      <c r="N5" s="27"/>
      <c r="O5" s="11"/>
      <c r="P5" s="11"/>
      <c r="Q5" s="11" t="s">
        <v>10</v>
      </c>
      <c r="R5" s="11"/>
      <c r="S5" s="11" t="s">
        <v>10</v>
      </c>
      <c r="T5" s="1" t="s">
        <v>10</v>
      </c>
    </row>
    <row r="6" spans="1:19" s="26" customFormat="1" ht="15.75">
      <c r="A6" s="11" t="s">
        <v>14</v>
      </c>
      <c r="B6" s="11"/>
      <c r="C6" s="11" t="s">
        <v>37</v>
      </c>
      <c r="D6" s="13">
        <f>SUM(L6)</f>
        <v>0</v>
      </c>
      <c r="E6" s="23"/>
      <c r="F6" s="23"/>
      <c r="G6" s="12">
        <f>+L6</f>
        <v>0</v>
      </c>
      <c r="H6" s="29"/>
      <c r="I6" s="29"/>
      <c r="J6" s="12">
        <v>0</v>
      </c>
      <c r="K6" s="12">
        <v>0</v>
      </c>
      <c r="L6" s="18">
        <f>SUM(J6:K6)</f>
        <v>0</v>
      </c>
      <c r="M6" s="12">
        <f>+L6-(+J6+K6)</f>
        <v>0</v>
      </c>
      <c r="N6" s="24"/>
      <c r="O6" s="25" t="s">
        <v>38</v>
      </c>
      <c r="P6" s="23"/>
      <c r="Q6" s="23"/>
      <c r="R6" s="23"/>
      <c r="S6" s="18">
        <v>0</v>
      </c>
    </row>
    <row r="7" spans="1:19" s="26" customFormat="1" ht="15.75">
      <c r="A7" s="34" t="s">
        <v>36</v>
      </c>
      <c r="B7" s="34"/>
      <c r="C7" s="34"/>
      <c r="D7" s="35">
        <f>SUM(D6:D6)</f>
        <v>0</v>
      </c>
      <c r="E7" s="34"/>
      <c r="F7" s="34"/>
      <c r="G7" s="35">
        <f>SUM(G6:G6)</f>
        <v>0</v>
      </c>
      <c r="H7" s="35">
        <f>SUM(H6:H6)</f>
        <v>0</v>
      </c>
      <c r="I7" s="35">
        <f>SUM(I6:I6)</f>
        <v>0</v>
      </c>
      <c r="J7" s="35">
        <f>SUM(J6)</f>
        <v>0</v>
      </c>
      <c r="K7" s="35">
        <f>SUM(K6:K6)</f>
        <v>0</v>
      </c>
      <c r="L7" s="35">
        <f>SUM(L6:L6)</f>
        <v>0</v>
      </c>
      <c r="M7" s="35">
        <f>SUM(M6:M6)</f>
        <v>0</v>
      </c>
      <c r="N7" s="27"/>
      <c r="O7" s="42"/>
      <c r="P7" s="33"/>
      <c r="Q7" s="33"/>
      <c r="R7" s="33"/>
      <c r="S7" s="35">
        <f>SUM(S6:S6)</f>
        <v>0</v>
      </c>
    </row>
    <row r="8" spans="1:33" ht="15.75">
      <c r="A8" s="4"/>
      <c r="B8" s="4"/>
      <c r="C8" s="4"/>
      <c r="D8" s="28"/>
      <c r="E8" s="11"/>
      <c r="F8" s="11"/>
      <c r="G8" s="11" t="s">
        <v>10</v>
      </c>
      <c r="H8" s="4"/>
      <c r="I8" s="11"/>
      <c r="J8" s="11"/>
      <c r="K8" s="11"/>
      <c r="L8" s="11"/>
      <c r="M8" s="10"/>
      <c r="N8" s="27"/>
      <c r="O8" s="60"/>
      <c r="P8" s="11"/>
      <c r="Q8" s="11"/>
      <c r="R8" s="11"/>
      <c r="S8" s="11"/>
      <c r="AG8" s="26"/>
    </row>
    <row r="9" spans="1:30" ht="15.75">
      <c r="A9" s="4" t="s">
        <v>14</v>
      </c>
      <c r="B9" s="11" t="s">
        <v>12</v>
      </c>
      <c r="C9" s="11" t="s">
        <v>24</v>
      </c>
      <c r="D9" s="47">
        <f>SUM(L9)</f>
        <v>3006231.3899999997</v>
      </c>
      <c r="E9" s="11"/>
      <c r="F9" s="11"/>
      <c r="G9" s="47">
        <f>L9</f>
        <v>3006231.3899999997</v>
      </c>
      <c r="H9" s="47">
        <f>20914739.39-518730</f>
        <v>20396009.39</v>
      </c>
      <c r="I9" s="20">
        <v>1</v>
      </c>
      <c r="J9" s="47">
        <v>4106139.25</v>
      </c>
      <c r="K9" s="17">
        <f>-1100000+92.14</f>
        <v>-1099907.86</v>
      </c>
      <c r="L9" s="17">
        <f>J9+K9</f>
        <v>3006231.3899999997</v>
      </c>
      <c r="M9" s="10"/>
      <c r="N9" s="45" t="s">
        <v>26</v>
      </c>
      <c r="O9" s="59">
        <v>0.029</v>
      </c>
      <c r="P9" s="11"/>
      <c r="Q9" s="17">
        <v>30419.69</v>
      </c>
      <c r="R9" s="17">
        <v>0</v>
      </c>
      <c r="S9" s="46">
        <v>92.14</v>
      </c>
      <c r="T9" s="1" t="s">
        <v>10</v>
      </c>
      <c r="X9" s="1" t="s">
        <v>10</v>
      </c>
      <c r="AD9" s="61"/>
    </row>
    <row r="10" spans="1:19" ht="15.75">
      <c r="A10" s="4" t="s">
        <v>15</v>
      </c>
      <c r="B10" s="11" t="s">
        <v>12</v>
      </c>
      <c r="C10" s="11" t="s">
        <v>24</v>
      </c>
      <c r="D10" s="17">
        <v>324558</v>
      </c>
      <c r="E10" s="11" t="s">
        <v>10</v>
      </c>
      <c r="F10" s="11"/>
      <c r="G10" s="17">
        <f>L10</f>
        <v>324558</v>
      </c>
      <c r="H10" s="17">
        <v>324558</v>
      </c>
      <c r="I10" s="20">
        <v>1</v>
      </c>
      <c r="J10" s="47">
        <v>324558</v>
      </c>
      <c r="K10" s="17">
        <v>0</v>
      </c>
      <c r="L10" s="17">
        <f>+J10+K10</f>
        <v>324558</v>
      </c>
      <c r="M10" s="10">
        <f>+L10-(+J10+K10)</f>
        <v>0</v>
      </c>
      <c r="N10" s="45" t="s">
        <v>26</v>
      </c>
      <c r="O10" s="59">
        <v>0.029</v>
      </c>
      <c r="P10" s="11"/>
      <c r="Q10" s="17"/>
      <c r="R10" s="17">
        <v>0</v>
      </c>
      <c r="S10" s="46">
        <f>+Q10+R10</f>
        <v>0</v>
      </c>
    </row>
    <row r="11" spans="1:19" ht="15.75">
      <c r="A11" s="4" t="s">
        <v>18</v>
      </c>
      <c r="B11" s="11" t="s">
        <v>12</v>
      </c>
      <c r="C11" s="11" t="s">
        <v>24</v>
      </c>
      <c r="D11" s="18">
        <v>194172</v>
      </c>
      <c r="E11" s="11"/>
      <c r="F11" s="11"/>
      <c r="G11" s="13">
        <f>L11</f>
        <v>194172</v>
      </c>
      <c r="H11" s="13">
        <v>194172</v>
      </c>
      <c r="I11" s="53">
        <v>1</v>
      </c>
      <c r="J11" s="51">
        <v>194172</v>
      </c>
      <c r="K11" s="13">
        <v>0</v>
      </c>
      <c r="L11" s="13">
        <f>+J11+K11</f>
        <v>194172</v>
      </c>
      <c r="M11" s="52">
        <f>+L11-(+J11+K11)</f>
        <v>0</v>
      </c>
      <c r="N11" s="45" t="s">
        <v>26</v>
      </c>
      <c r="O11" s="59">
        <v>0.029</v>
      </c>
      <c r="P11" s="11"/>
      <c r="Q11" s="18"/>
      <c r="R11" s="18">
        <v>0</v>
      </c>
      <c r="S11" s="46">
        <f>+Q11+R11</f>
        <v>0</v>
      </c>
    </row>
    <row r="12" spans="1:19" ht="15.75">
      <c r="A12" s="4" t="s">
        <v>32</v>
      </c>
      <c r="B12" s="11" t="s">
        <v>12</v>
      </c>
      <c r="C12" s="11" t="s">
        <v>24</v>
      </c>
      <c r="D12" s="17">
        <v>0</v>
      </c>
      <c r="E12" s="11"/>
      <c r="F12" s="11"/>
      <c r="G12" s="18">
        <f>L12</f>
        <v>1001077.2999999999</v>
      </c>
      <c r="H12" s="18">
        <v>11581519</v>
      </c>
      <c r="I12" s="54">
        <v>1</v>
      </c>
      <c r="J12" s="48">
        <v>1001053.82</v>
      </c>
      <c r="K12" s="18">
        <v>23.48</v>
      </c>
      <c r="L12" s="18">
        <f>J12+K12</f>
        <v>1001077.2999999999</v>
      </c>
      <c r="M12" s="55" t="s">
        <v>43</v>
      </c>
      <c r="N12" s="45" t="s">
        <v>10</v>
      </c>
      <c r="O12" s="59">
        <v>0.029</v>
      </c>
      <c r="P12" s="11"/>
      <c r="Q12" s="17"/>
      <c r="R12" s="17"/>
      <c r="S12" s="56">
        <v>23.48</v>
      </c>
    </row>
    <row r="13" spans="1:19" ht="15.75">
      <c r="A13" s="34" t="s">
        <v>16</v>
      </c>
      <c r="B13" s="34"/>
      <c r="C13" s="34"/>
      <c r="D13" s="36">
        <f>SUM(D9:D11)</f>
        <v>3524961.3899999997</v>
      </c>
      <c r="E13" s="34"/>
      <c r="F13" s="34"/>
      <c r="G13" s="36">
        <f aca="true" t="shared" si="0" ref="G13:L13">SUM(G9:G12)</f>
        <v>4526038.6899999995</v>
      </c>
      <c r="H13" s="36">
        <f t="shared" si="0"/>
        <v>32496258.39</v>
      </c>
      <c r="I13" s="36">
        <f t="shared" si="0"/>
        <v>4</v>
      </c>
      <c r="J13" s="36">
        <f t="shared" si="0"/>
        <v>5625923.07</v>
      </c>
      <c r="K13" s="36">
        <f t="shared" si="0"/>
        <v>-1099884.3800000001</v>
      </c>
      <c r="L13" s="36">
        <f t="shared" si="0"/>
        <v>4526038.6899999995</v>
      </c>
      <c r="M13" s="36">
        <f>SUM(M9:M11)</f>
        <v>0</v>
      </c>
      <c r="N13" s="11"/>
      <c r="O13" s="59" t="s">
        <v>10</v>
      </c>
      <c r="P13" s="33"/>
      <c r="Q13" s="41">
        <f>SUM(Q9:Q11)</f>
        <v>30419.69</v>
      </c>
      <c r="R13" s="41">
        <v>0</v>
      </c>
      <c r="S13" s="36">
        <f>SUM(S9:S12)</f>
        <v>115.62</v>
      </c>
    </row>
    <row r="14" spans="1:19" ht="15.75">
      <c r="A14" s="4"/>
      <c r="B14" s="4"/>
      <c r="C14" s="4"/>
      <c r="D14" s="17"/>
      <c r="E14" s="11"/>
      <c r="F14" s="11" t="s">
        <v>10</v>
      </c>
      <c r="G14" s="13"/>
      <c r="H14" s="19"/>
      <c r="I14" s="17"/>
      <c r="J14" s="17"/>
      <c r="K14" s="17"/>
      <c r="L14" s="17"/>
      <c r="M14" s="17"/>
      <c r="N14" s="11"/>
      <c r="O14" s="58"/>
      <c r="P14" s="11"/>
      <c r="Q14" s="17"/>
      <c r="R14" s="17"/>
      <c r="S14" s="19" t="s">
        <v>10</v>
      </c>
    </row>
    <row r="15" spans="1:19" ht="15.75">
      <c r="A15" s="4" t="s">
        <v>14</v>
      </c>
      <c r="B15" s="4" t="s">
        <v>19</v>
      </c>
      <c r="C15" s="4" t="s">
        <v>24</v>
      </c>
      <c r="D15" s="18">
        <f>SUM(L15)</f>
        <v>637.26</v>
      </c>
      <c r="E15" s="11" t="s">
        <v>10</v>
      </c>
      <c r="F15" s="13" t="s">
        <v>10</v>
      </c>
      <c r="G15" s="18">
        <f>L15</f>
        <v>637.26</v>
      </c>
      <c r="H15" s="19">
        <v>100</v>
      </c>
      <c r="I15" s="20">
        <v>1</v>
      </c>
      <c r="J15" s="18">
        <v>637.23</v>
      </c>
      <c r="K15" s="18">
        <v>0.03</v>
      </c>
      <c r="L15" s="18">
        <f>J15+K15</f>
        <v>637.26</v>
      </c>
      <c r="M15" s="12"/>
      <c r="N15" s="16" t="s">
        <v>26</v>
      </c>
      <c r="O15" s="59">
        <v>0.0488</v>
      </c>
      <c r="P15" s="11"/>
      <c r="Q15" s="18">
        <v>1.99</v>
      </c>
      <c r="R15" s="13"/>
      <c r="S15" s="50">
        <f>K15</f>
        <v>0.03</v>
      </c>
    </row>
    <row r="16" spans="1:19" ht="15.75">
      <c r="A16" s="38" t="s">
        <v>35</v>
      </c>
      <c r="B16" s="34"/>
      <c r="C16" s="34"/>
      <c r="D16" s="36">
        <f>SUM(D15)</f>
        <v>637.26</v>
      </c>
      <c r="E16" s="34"/>
      <c r="F16" s="34"/>
      <c r="G16" s="36">
        <f>L16</f>
        <v>637.26</v>
      </c>
      <c r="H16" s="34"/>
      <c r="I16" s="34"/>
      <c r="J16" s="36">
        <f>J15</f>
        <v>637.23</v>
      </c>
      <c r="K16" s="36">
        <f>SUM(K15)</f>
        <v>0.03</v>
      </c>
      <c r="L16" s="36">
        <f>+L15</f>
        <v>637.26</v>
      </c>
      <c r="M16" s="36">
        <f>SUM(M15)</f>
        <v>0</v>
      </c>
      <c r="N16" s="11"/>
      <c r="O16" s="57"/>
      <c r="P16" s="33"/>
      <c r="Q16" s="41">
        <f>SUM(Q15)</f>
        <v>1.99</v>
      </c>
      <c r="R16" s="41"/>
      <c r="S16" s="37">
        <f>+S15</f>
        <v>0.03</v>
      </c>
    </row>
    <row r="17" spans="1:19" ht="15.75">
      <c r="A17" s="4"/>
      <c r="B17" s="4"/>
      <c r="C17" s="4"/>
      <c r="D17" s="17"/>
      <c r="E17" s="11"/>
      <c r="F17" s="11"/>
      <c r="G17" s="17"/>
      <c r="H17" s="4"/>
      <c r="I17" s="4"/>
      <c r="J17" s="17"/>
      <c r="K17" s="17"/>
      <c r="L17" s="17"/>
      <c r="M17" s="17"/>
      <c r="N17" s="11"/>
      <c r="O17" s="57"/>
      <c r="P17" s="11"/>
      <c r="Q17" s="11"/>
      <c r="R17" s="11"/>
      <c r="S17" s="19" t="s">
        <v>10</v>
      </c>
    </row>
    <row r="18" spans="1:28" ht="15.75">
      <c r="A18" s="11" t="s">
        <v>20</v>
      </c>
      <c r="B18" s="11"/>
      <c r="C18" s="11"/>
      <c r="D18" s="22">
        <f>SUM(D16+D13)</f>
        <v>3525598.6499999994</v>
      </c>
      <c r="E18" s="11"/>
      <c r="F18" s="11"/>
      <c r="G18" s="22">
        <f>L18</f>
        <v>4526675.949999999</v>
      </c>
      <c r="H18" s="11"/>
      <c r="I18" s="11"/>
      <c r="J18" s="22">
        <f>J13+J16</f>
        <v>5626560.300000001</v>
      </c>
      <c r="K18" s="22">
        <f>SUM(K16+K13)</f>
        <v>-1099884.35</v>
      </c>
      <c r="L18" s="22">
        <f>SUM(L16+L13)</f>
        <v>4526675.949999999</v>
      </c>
      <c r="M18" s="22">
        <f>+M13+M16</f>
        <v>0</v>
      </c>
      <c r="N18" s="11"/>
      <c r="O18" s="57"/>
      <c r="P18" s="11"/>
      <c r="Q18" s="22">
        <f>+Q13+Q16</f>
        <v>30421.68</v>
      </c>
      <c r="R18" s="13"/>
      <c r="S18" s="64">
        <f>S13+S16</f>
        <v>115.65</v>
      </c>
      <c r="T18" s="26"/>
      <c r="U18" s="26"/>
      <c r="V18" s="26"/>
      <c r="W18" s="26"/>
      <c r="X18" s="26"/>
      <c r="Y18" s="26"/>
      <c r="Z18" s="26"/>
      <c r="AA18" s="26"/>
      <c r="AB18" s="26"/>
    </row>
    <row r="19" spans="1:19" ht="15.75">
      <c r="A19" s="4"/>
      <c r="B19" s="4"/>
      <c r="C19" s="4"/>
      <c r="D19" s="17"/>
      <c r="E19" s="11"/>
      <c r="F19" s="11"/>
      <c r="G19" s="17"/>
      <c r="H19" s="4"/>
      <c r="I19" s="4"/>
      <c r="J19" s="17"/>
      <c r="K19" s="17"/>
      <c r="L19" s="17"/>
      <c r="M19" s="17"/>
      <c r="N19" s="11"/>
      <c r="O19" s="27"/>
      <c r="P19" s="11"/>
      <c r="Q19" s="23"/>
      <c r="R19" s="11"/>
      <c r="S19" s="19">
        <f>+Q19+R19</f>
        <v>0</v>
      </c>
    </row>
    <row r="20" spans="1:19" ht="23.25" customHeight="1" thickBot="1">
      <c r="A20" s="31" t="s">
        <v>21</v>
      </c>
      <c r="B20" s="31"/>
      <c r="C20" s="31"/>
      <c r="D20" s="39">
        <f>+D18+D7</f>
        <v>3525598.6499999994</v>
      </c>
      <c r="E20" s="31"/>
      <c r="F20" s="31"/>
      <c r="G20" s="39">
        <f>+G18+G7</f>
        <v>4526675.949999999</v>
      </c>
      <c r="H20" s="39">
        <f>+H18+H7</f>
        <v>0</v>
      </c>
      <c r="I20" s="39">
        <f>+I18+I7</f>
        <v>0</v>
      </c>
      <c r="J20" s="39">
        <f>J18</f>
        <v>5626560.300000001</v>
      </c>
      <c r="K20" s="39">
        <f>+K18+K7</f>
        <v>-1099884.35</v>
      </c>
      <c r="L20" s="39">
        <f>+L18+L7</f>
        <v>4526675.949999999</v>
      </c>
      <c r="M20" s="39">
        <f>+M18+M7</f>
        <v>0</v>
      </c>
      <c r="N20" s="11"/>
      <c r="O20" s="27"/>
      <c r="P20" s="31"/>
      <c r="Q20" s="39" t="e">
        <f>+#REF!+Q18</f>
        <v>#REF!</v>
      </c>
      <c r="R20" s="40"/>
      <c r="S20" s="39">
        <f>+S13+S16</f>
        <v>115.65</v>
      </c>
    </row>
    <row r="21" spans="1:19" ht="16.5" thickTop="1">
      <c r="A21" s="4"/>
      <c r="B21" s="4"/>
      <c r="C21" s="4"/>
      <c r="D21" s="11"/>
      <c r="E21" s="11"/>
      <c r="F21" s="11"/>
      <c r="G21" s="17"/>
      <c r="H21" s="4"/>
      <c r="I21" s="4"/>
      <c r="J21" s="11"/>
      <c r="K21" s="11"/>
      <c r="L21" s="11" t="s">
        <v>10</v>
      </c>
      <c r="M21" s="17"/>
      <c r="N21" s="11"/>
      <c r="O21" s="11"/>
      <c r="P21" s="11"/>
      <c r="Q21" s="11"/>
      <c r="R21" s="11"/>
      <c r="S21" s="11"/>
    </row>
    <row r="22" spans="1:19" ht="15.75">
      <c r="A22" s="4"/>
      <c r="B22" s="4"/>
      <c r="C22" s="4"/>
      <c r="D22" s="11" t="s">
        <v>10</v>
      </c>
      <c r="E22" s="11"/>
      <c r="F22" s="11"/>
      <c r="G22" s="10" t="s">
        <v>10</v>
      </c>
      <c r="H22" s="4"/>
      <c r="I22" s="4"/>
      <c r="J22" s="4"/>
      <c r="K22" s="4" t="s">
        <v>10</v>
      </c>
      <c r="L22" s="11" t="s">
        <v>10</v>
      </c>
      <c r="M22" s="4" t="s">
        <v>10</v>
      </c>
      <c r="N22" s="4" t="s">
        <v>10</v>
      </c>
      <c r="O22" s="4" t="s">
        <v>10</v>
      </c>
      <c r="P22" s="4"/>
      <c r="Q22" s="4"/>
      <c r="R22" s="4"/>
      <c r="S22" s="4"/>
    </row>
    <row r="23" spans="1:19" ht="15.75">
      <c r="A23" s="4"/>
      <c r="B23" s="4"/>
      <c r="C23" s="4"/>
      <c r="D23" s="11" t="s">
        <v>10</v>
      </c>
      <c r="E23" s="11"/>
      <c r="F23" s="11"/>
      <c r="G23" s="11"/>
      <c r="H23" s="4"/>
      <c r="I23" s="4"/>
      <c r="J23" s="4" t="s">
        <v>10</v>
      </c>
      <c r="K23" s="4" t="s">
        <v>10</v>
      </c>
      <c r="L23" s="10" t="s">
        <v>10</v>
      </c>
      <c r="M23" s="4" t="s">
        <v>10</v>
      </c>
      <c r="N23" s="4"/>
      <c r="O23" s="4" t="s">
        <v>10</v>
      </c>
      <c r="P23" s="4"/>
      <c r="Q23" s="4"/>
      <c r="R23" s="4"/>
      <c r="S23" s="4"/>
    </row>
    <row r="24" spans="1:19" ht="15.75">
      <c r="A24" s="4"/>
      <c r="B24" s="4"/>
      <c r="C24" s="4"/>
      <c r="D24" s="11"/>
      <c r="E24" s="11"/>
      <c r="F24" s="11"/>
      <c r="G24" s="11" t="s">
        <v>10</v>
      </c>
      <c r="H24" s="4"/>
      <c r="I24" s="4"/>
      <c r="J24" s="4" t="s">
        <v>10</v>
      </c>
      <c r="K24" s="4" t="s">
        <v>10</v>
      </c>
      <c r="L24" s="11"/>
      <c r="M24" s="4"/>
      <c r="N24" s="4"/>
      <c r="O24" s="4"/>
      <c r="P24" s="4"/>
      <c r="Q24" s="4"/>
      <c r="R24" s="4"/>
      <c r="S24" s="4"/>
    </row>
    <row r="25" spans="1:19" ht="15.75">
      <c r="A25" s="4"/>
      <c r="B25" s="4"/>
      <c r="C25" s="4"/>
      <c r="D25" s="11"/>
      <c r="E25" s="11"/>
      <c r="F25" s="11" t="s">
        <v>10</v>
      </c>
      <c r="G25" s="11" t="s">
        <v>10</v>
      </c>
      <c r="H25" s="4"/>
      <c r="I25" s="4"/>
      <c r="J25" s="4"/>
      <c r="K25" s="4"/>
      <c r="L25" s="11"/>
      <c r="M25" s="4" t="s">
        <v>10</v>
      </c>
      <c r="N25" s="4"/>
      <c r="O25" s="4"/>
      <c r="P25" s="4"/>
      <c r="Q25" s="4"/>
      <c r="R25" s="4"/>
      <c r="S25" s="4"/>
    </row>
    <row r="26" spans="1:19" ht="15.75">
      <c r="A26" s="4"/>
      <c r="B26" s="4"/>
      <c r="C26" s="4"/>
      <c r="D26" s="11"/>
      <c r="E26" s="11"/>
      <c r="F26" s="11"/>
      <c r="G26" s="11" t="s">
        <v>10</v>
      </c>
      <c r="H26" s="4"/>
      <c r="I26" s="4"/>
      <c r="J26" s="4"/>
      <c r="K26" s="4"/>
      <c r="L26" s="11"/>
      <c r="M26" s="4" t="s">
        <v>10</v>
      </c>
      <c r="N26" s="4"/>
      <c r="O26" s="4"/>
      <c r="P26" s="4"/>
      <c r="Q26" s="4"/>
      <c r="R26" s="4"/>
      <c r="S26" s="4"/>
    </row>
    <row r="27" spans="1:19" ht="15.75">
      <c r="A27" s="4" t="s">
        <v>39</v>
      </c>
      <c r="B27" s="4"/>
      <c r="C27" s="4"/>
      <c r="D27" s="4"/>
      <c r="E27" s="4"/>
      <c r="F27" s="4"/>
      <c r="G27" s="11"/>
      <c r="H27" s="4">
        <f>SUM(H23:H26)</f>
        <v>0</v>
      </c>
      <c r="I27" s="4">
        <f>SUM(I23:I26)</f>
        <v>0</v>
      </c>
      <c r="J27" s="4"/>
      <c r="K27" s="4"/>
      <c r="L27" s="11"/>
      <c r="M27" s="4"/>
      <c r="N27" s="4"/>
      <c r="O27" s="4"/>
      <c r="P27" s="4"/>
      <c r="Q27" s="4"/>
      <c r="R27" s="4"/>
      <c r="S27" s="4"/>
    </row>
    <row r="28" spans="1:19" ht="15.75">
      <c r="A28" s="4"/>
      <c r="B28" s="4"/>
      <c r="C28" s="4"/>
      <c r="D28" s="4"/>
      <c r="E28" s="4"/>
      <c r="F28" s="4"/>
      <c r="G28" s="11"/>
      <c r="H28" s="4"/>
      <c r="I28" s="4"/>
      <c r="J28" s="4"/>
      <c r="K28" s="4"/>
      <c r="L28" s="11"/>
      <c r="M28" s="4"/>
      <c r="N28" s="4"/>
      <c r="O28" s="4"/>
      <c r="P28" s="4" t="s">
        <v>10</v>
      </c>
      <c r="Q28" s="4"/>
      <c r="R28" s="4"/>
      <c r="S28" s="4"/>
    </row>
    <row r="29" spans="1:19" ht="15.75">
      <c r="A29" s="4"/>
      <c r="B29" s="4"/>
      <c r="C29" s="4"/>
      <c r="D29" s="4"/>
      <c r="E29" s="4"/>
      <c r="F29" s="4"/>
      <c r="G29" s="11"/>
      <c r="H29" s="4"/>
      <c r="I29" s="4"/>
      <c r="J29" s="4"/>
      <c r="K29" s="4"/>
      <c r="L29" s="11"/>
      <c r="M29" s="4"/>
      <c r="N29" s="4"/>
      <c r="O29" s="4"/>
      <c r="P29" s="4" t="s">
        <v>10</v>
      </c>
      <c r="Q29" s="4"/>
      <c r="R29" s="4"/>
      <c r="S29" s="4"/>
    </row>
    <row r="30" spans="1:19" ht="15.75">
      <c r="A30" s="4"/>
      <c r="B30" s="4"/>
      <c r="C30" s="4"/>
      <c r="D30" s="4"/>
      <c r="E30" s="4"/>
      <c r="F30" s="4"/>
      <c r="G30" s="11"/>
      <c r="H30" s="4"/>
      <c r="I30" s="4"/>
      <c r="J30" s="4"/>
      <c r="K30" s="4"/>
      <c r="L30" s="11"/>
      <c r="M30" s="4"/>
      <c r="N30" s="4"/>
      <c r="O30" s="4"/>
      <c r="P30" s="4"/>
      <c r="Q30" s="4"/>
      <c r="R30" s="4"/>
      <c r="S30" s="4"/>
    </row>
    <row r="31" spans="1:19" ht="16.5" thickBot="1">
      <c r="A31" s="4" t="s">
        <v>40</v>
      </c>
      <c r="B31" s="7" t="s">
        <v>41</v>
      </c>
      <c r="C31" s="7"/>
      <c r="D31" s="7"/>
      <c r="E31" s="4"/>
      <c r="F31" s="4" t="s">
        <v>27</v>
      </c>
      <c r="G31" s="23"/>
      <c r="H31" s="32"/>
      <c r="I31" s="32"/>
      <c r="J31" s="32"/>
      <c r="K31" s="14" t="s">
        <v>10</v>
      </c>
      <c r="L31" s="11"/>
      <c r="M31" s="4"/>
      <c r="N31" s="4"/>
      <c r="O31" s="4"/>
      <c r="P31" s="4"/>
      <c r="Q31" s="4"/>
      <c r="R31" s="4"/>
      <c r="S31" s="4"/>
    </row>
    <row r="32" spans="1:19" ht="15.75">
      <c r="A32" s="4"/>
      <c r="C32" s="4"/>
      <c r="D32" s="4"/>
      <c r="E32" s="4"/>
      <c r="F32" s="4"/>
      <c r="G32" s="11"/>
      <c r="H32" s="4"/>
      <c r="I32" s="4"/>
      <c r="J32" s="4"/>
      <c r="K32" s="4"/>
      <c r="L32" s="11"/>
      <c r="M32" s="4"/>
      <c r="N32" s="4"/>
      <c r="O32" s="4"/>
      <c r="P32" s="4"/>
      <c r="Q32" s="4"/>
      <c r="R32" s="4"/>
      <c r="S32" s="4"/>
    </row>
    <row r="33" ht="12.75"/>
    <row r="34" spans="2:11" ht="16.5" thickBot="1">
      <c r="B34" s="4" t="s">
        <v>42</v>
      </c>
      <c r="G34" s="49"/>
      <c r="H34" s="43"/>
      <c r="I34" s="43"/>
      <c r="J34" s="43"/>
      <c r="K34" s="43"/>
    </row>
  </sheetData>
  <sheetProtection/>
  <mergeCells count="2">
    <mergeCell ref="A1:S1"/>
    <mergeCell ref="A2:S2"/>
  </mergeCells>
  <printOptions gridLines="1"/>
  <pageMargins left="0" right="0" top="1" bottom="1" header="0.5" footer="0.5"/>
  <pageSetup fitToHeight="0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College</dc:creator>
  <cp:keywords/>
  <dc:description/>
  <cp:lastModifiedBy>Venter, Karen</cp:lastModifiedBy>
  <cp:lastPrinted>2014-12-18T14:33:14Z</cp:lastPrinted>
  <dcterms:created xsi:type="dcterms:W3CDTF">2001-10-02T21:42:20Z</dcterms:created>
  <dcterms:modified xsi:type="dcterms:W3CDTF">2014-12-18T14:33:38Z</dcterms:modified>
  <cp:category/>
  <cp:version/>
  <cp:contentType/>
  <cp:contentStatus/>
</cp:coreProperties>
</file>